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<sst xmlns="http://schemas.openxmlformats.org/spreadsheetml/2006/main" count="42" uniqueCount="29">
  <si>
    <t>Absorption</t>
  </si>
  <si>
    <t>m = (Σxy/Σx^2)</t>
  </si>
  <si>
    <t>Red Potato 1</t>
  </si>
  <si>
    <t>Red Potato 2</t>
  </si>
  <si>
    <t>Red Potato 3</t>
  </si>
  <si>
    <t>Red Potato 4</t>
  </si>
  <si>
    <t>White Potato 1</t>
  </si>
  <si>
    <t>White Potato 2</t>
  </si>
  <si>
    <t>White Potato 3</t>
  </si>
  <si>
    <t>White Potato 4</t>
  </si>
  <si>
    <t>[Protein]</t>
  </si>
  <si>
    <t>[Protein] = A/m</t>
  </si>
  <si>
    <t>Average (red)</t>
  </si>
  <si>
    <t>Average (white)</t>
  </si>
  <si>
    <t>Standard Deviation</t>
  </si>
  <si>
    <r>
      <t xml:space="preserve">[xi - </t>
    </r>
    <r>
      <rPr>
        <b/>
        <sz val="11"/>
        <color indexed="8"/>
        <rFont val="Calibri"/>
        <family val="2"/>
      </rPr>
      <t>μ]</t>
    </r>
  </si>
  <si>
    <r>
      <t xml:space="preserve">[xi - </t>
    </r>
    <r>
      <rPr>
        <b/>
        <sz val="11"/>
        <color indexed="8"/>
        <rFont val="Calibri"/>
        <family val="2"/>
      </rPr>
      <t>μ]^2</t>
    </r>
  </si>
  <si>
    <t>Red Potato</t>
  </si>
  <si>
    <t>SUM</t>
  </si>
  <si>
    <t>SUM/n-1</t>
  </si>
  <si>
    <t>Standard Error</t>
  </si>
  <si>
    <t>SUM/n</t>
  </si>
  <si>
    <t>White Potato</t>
  </si>
  <si>
    <t>CHECK</t>
  </si>
  <si>
    <t>LAB RESULTS</t>
  </si>
  <si>
    <t>REGRESSION ANALYSIS FOR POTATO LAB</t>
  </si>
  <si>
    <r>
      <t xml:space="preserve">Red = 0.7312 </t>
    </r>
    <r>
      <rPr>
        <sz val="11"/>
        <color indexed="8"/>
        <rFont val="Calibri"/>
        <family val="2"/>
      </rPr>
      <t>± 0.0410</t>
    </r>
  </si>
  <si>
    <r>
      <t xml:space="preserve">White = 0.5802 </t>
    </r>
    <r>
      <rPr>
        <sz val="11"/>
        <color indexed="8"/>
        <rFont val="Calibri"/>
        <family val="2"/>
      </rPr>
      <t>± 0.0335</t>
    </r>
  </si>
  <si>
    <t>FOR PLANT PHYSIOLOGY - SPRING 2019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</si>
</sst>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"/>
    <numFmt numFmtId="167" formatCode="0.00000"/>
    <numFmt numFmtId="168" formatCode="0.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6" fontId="5" fillId="0" borderId="10" xfId="55" applyNumberFormat="1" applyFont="1" applyBorder="1" applyAlignment="1" applyProtection="1">
      <alignment horizontal="center"/>
      <protection/>
    </xf>
    <xf numFmtId="166" fontId="5" fillId="0" borderId="10" xfId="55" applyNumberFormat="1" applyFont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5" fillId="0" borderId="10" xfId="55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67" fontId="6" fillId="0" borderId="0" xfId="0" applyNumberFormat="1" applyFont="1" applyAlignment="1">
      <alignment/>
    </xf>
    <xf numFmtId="167" fontId="4" fillId="0" borderId="0" xfId="0" applyNumberFormat="1" applyFont="1" applyAlignment="1" applyProtection="1">
      <alignment horizontal="left"/>
      <protection/>
    </xf>
    <xf numFmtId="167" fontId="0" fillId="0" borderId="10" xfId="0" applyNumberForma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Figure 1: Protein Standard</a:t>
            </a:r>
          </a:p>
        </c:rich>
      </c:tx>
      <c:layout>
        <c:manualLayout>
          <c:xMode val="factor"/>
          <c:yMode val="factor"/>
          <c:x val="-0.22225"/>
          <c:y val="0.8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-0.03225"/>
          <c:w val="0.788"/>
          <c:h val="0.81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Sheet1!$A$5:$A$11</c:f>
              <c:numCache/>
            </c:numRef>
          </c:xVal>
          <c:yVal>
            <c:numRef>
              <c:f>Sheet1!$B$5:$B$11</c:f>
              <c:numCache/>
            </c:numRef>
          </c:yVal>
          <c:smooth val="0"/>
        </c:ser>
        <c:axId val="48942782"/>
        <c:axId val="21608759"/>
      </c:scatterChart>
      <c:valAx>
        <c:axId val="48942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Protein (mg/mL)</a:t>
                </a:r>
              </a:p>
            </c:rich>
          </c:tx>
          <c:layout>
            <c:manualLayout>
              <c:xMode val="factor"/>
              <c:yMode val="factor"/>
              <c:x val="0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08759"/>
        <c:crosses val="autoZero"/>
        <c:crossBetween val="midCat"/>
        <c:dispUnits/>
      </c:valAx>
      <c:valAx>
        <c:axId val="216087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Abs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427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175"/>
          <c:y val="0.29725"/>
          <c:w val="0.19225"/>
          <c:h val="0.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</xdr:row>
      <xdr:rowOff>38100</xdr:rowOff>
    </xdr:from>
    <xdr:to>
      <xdr:col>6</xdr:col>
      <xdr:colOff>981075</xdr:colOff>
      <xdr:row>11</xdr:row>
      <xdr:rowOff>171450</xdr:rowOff>
    </xdr:to>
    <xdr:graphicFrame>
      <xdr:nvGraphicFramePr>
        <xdr:cNvPr id="1" name="Chart 1"/>
        <xdr:cNvGraphicFramePr/>
      </xdr:nvGraphicFramePr>
      <xdr:xfrm>
        <a:off x="3486150" y="419100"/>
        <a:ext cx="420052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7.00390625" style="0" customWidth="1"/>
    <col min="3" max="3" width="18.00390625" style="0" customWidth="1"/>
    <col min="4" max="4" width="16.7109375" style="0" customWidth="1"/>
    <col min="5" max="5" width="15.421875" style="0" customWidth="1"/>
    <col min="6" max="6" width="17.7109375" style="0" customWidth="1"/>
    <col min="7" max="7" width="17.140625" style="0" customWidth="1"/>
    <col min="8" max="8" width="13.8515625" style="0" customWidth="1"/>
    <col min="9" max="9" width="14.8515625" style="0" customWidth="1"/>
    <col min="10" max="10" width="10.7109375" style="0" customWidth="1"/>
    <col min="11" max="11" width="17.140625" style="0" customWidth="1"/>
  </cols>
  <sheetData>
    <row r="1" spans="1:2" ht="15">
      <c r="A1" s="26" t="s">
        <v>24</v>
      </c>
      <c r="B1" t="s">
        <v>25</v>
      </c>
    </row>
    <row r="2" ht="15">
      <c r="A2" s="27" t="s">
        <v>28</v>
      </c>
    </row>
    <row r="3" ht="15">
      <c r="A3" s="27"/>
    </row>
    <row r="4" spans="1:8" ht="15">
      <c r="A4" s="4" t="s">
        <v>10</v>
      </c>
      <c r="B4" s="4" t="s">
        <v>0</v>
      </c>
      <c r="C4" s="5" t="s">
        <v>1</v>
      </c>
      <c r="D4" s="17"/>
      <c r="E4" s="18"/>
      <c r="F4" s="14"/>
      <c r="G4" s="14"/>
      <c r="H4" s="3"/>
    </row>
    <row r="5" spans="1:7" ht="15">
      <c r="A5" s="28">
        <v>0</v>
      </c>
      <c r="B5" s="6">
        <v>0</v>
      </c>
      <c r="C5" s="33">
        <v>1.0055</v>
      </c>
      <c r="D5" s="19"/>
      <c r="E5" s="20"/>
      <c r="F5" s="20"/>
      <c r="G5" s="21"/>
    </row>
    <row r="6" spans="1:7" ht="15">
      <c r="A6" s="29">
        <v>0.03112</v>
      </c>
      <c r="B6" s="6">
        <v>0.0392</v>
      </c>
      <c r="C6" s="4"/>
      <c r="D6" s="22"/>
      <c r="E6" s="21"/>
      <c r="F6" s="21"/>
      <c r="G6" s="21"/>
    </row>
    <row r="7" spans="1:7" ht="15">
      <c r="A7" s="28">
        <v>0.0625</v>
      </c>
      <c r="B7" s="6">
        <v>0.0734</v>
      </c>
      <c r="C7" s="4"/>
      <c r="D7" s="23"/>
      <c r="E7" s="21"/>
      <c r="F7" s="21"/>
      <c r="G7" s="21"/>
    </row>
    <row r="8" spans="1:7" ht="15">
      <c r="A8" s="28">
        <v>0.125</v>
      </c>
      <c r="B8" s="6">
        <v>0.1579</v>
      </c>
      <c r="C8" s="4"/>
      <c r="D8" s="23"/>
      <c r="E8" s="21"/>
      <c r="F8" s="21"/>
      <c r="G8" s="21"/>
    </row>
    <row r="9" spans="1:7" ht="15">
      <c r="A9" s="28">
        <v>0.25</v>
      </c>
      <c r="B9" s="6">
        <v>0.2782</v>
      </c>
      <c r="C9" s="4"/>
      <c r="D9" s="24"/>
      <c r="E9" s="21"/>
      <c r="F9" s="21"/>
      <c r="G9" s="21"/>
    </row>
    <row r="10" spans="1:7" ht="15">
      <c r="A10" s="28">
        <v>0.5</v>
      </c>
      <c r="B10" s="6">
        <v>0.5366</v>
      </c>
      <c r="C10" s="4"/>
      <c r="D10" s="24"/>
      <c r="E10" s="21"/>
      <c r="F10" s="21"/>
      <c r="G10" s="21"/>
    </row>
    <row r="11" spans="1:7" ht="15">
      <c r="A11" s="28">
        <v>1</v>
      </c>
      <c r="B11" s="6">
        <v>0.9769</v>
      </c>
      <c r="C11" s="4"/>
      <c r="D11" s="19"/>
      <c r="E11" s="21"/>
      <c r="F11" s="21"/>
      <c r="G11" s="21"/>
    </row>
    <row r="14" spans="1:11" ht="15">
      <c r="A14" s="7"/>
      <c r="B14" s="5" t="s">
        <v>0</v>
      </c>
      <c r="C14" s="5" t="s">
        <v>11</v>
      </c>
      <c r="D14" s="5" t="s">
        <v>12</v>
      </c>
      <c r="E14" s="5" t="s">
        <v>15</v>
      </c>
      <c r="F14" s="5" t="s">
        <v>16</v>
      </c>
      <c r="G14" s="14"/>
      <c r="H14" s="14"/>
      <c r="I14" s="14"/>
      <c r="J14" s="14"/>
      <c r="K14" s="14"/>
    </row>
    <row r="15" spans="1:11" ht="15">
      <c r="A15" s="5" t="s">
        <v>2</v>
      </c>
      <c r="B15" s="31">
        <v>0.7498</v>
      </c>
      <c r="C15" s="32">
        <f>B15/C5</f>
        <v>0.7456986573843859</v>
      </c>
      <c r="D15" s="8">
        <f>SUM(C15:C18)/4</f>
        <v>0.7312282446544007</v>
      </c>
      <c r="E15" s="8">
        <f>C15-D15</f>
        <v>0.014470412729985171</v>
      </c>
      <c r="F15" s="8">
        <f>E15^2</f>
        <v>0.0002093928445761169</v>
      </c>
      <c r="G15" s="15"/>
      <c r="H15" s="16"/>
      <c r="I15" s="16"/>
      <c r="J15" s="16"/>
      <c r="K15" s="16"/>
    </row>
    <row r="16" spans="1:11" ht="15">
      <c r="A16" s="5" t="s">
        <v>3</v>
      </c>
      <c r="B16" s="31">
        <v>0.6169</v>
      </c>
      <c r="C16" s="8">
        <f>B16/C5</f>
        <v>0.6135256091496768</v>
      </c>
      <c r="D16" s="7"/>
      <c r="E16" s="8">
        <f>C16-D15</f>
        <v>-0.11770263550472393</v>
      </c>
      <c r="F16" s="8">
        <f>E16^2</f>
        <v>0.013853910404757898</v>
      </c>
      <c r="G16" s="16"/>
      <c r="H16" s="16"/>
      <c r="I16" s="16"/>
      <c r="J16" s="16"/>
      <c r="K16" s="16"/>
    </row>
    <row r="17" spans="1:11" ht="15">
      <c r="A17" s="5" t="s">
        <v>4</v>
      </c>
      <c r="B17" s="31">
        <v>0.8065</v>
      </c>
      <c r="C17" s="8">
        <f>B17/C5</f>
        <v>0.8020885131775236</v>
      </c>
      <c r="D17" s="7"/>
      <c r="E17" s="8">
        <f>C17-D15</f>
        <v>0.07086026852312288</v>
      </c>
      <c r="F17" s="8">
        <f>E17^2</f>
        <v>0.0050211776551690795</v>
      </c>
      <c r="G17" s="16"/>
      <c r="H17" s="16"/>
      <c r="I17" s="16"/>
      <c r="J17" s="16"/>
      <c r="K17" s="16"/>
    </row>
    <row r="18" spans="1:11" ht="15">
      <c r="A18" s="5" t="s">
        <v>5</v>
      </c>
      <c r="B18" s="31">
        <v>0.7678</v>
      </c>
      <c r="C18" s="8">
        <f>B18/C5</f>
        <v>0.7636001989060169</v>
      </c>
      <c r="D18" s="7"/>
      <c r="E18" s="8">
        <f>C18-D15</f>
        <v>0.03237195425161621</v>
      </c>
      <c r="F18" s="8">
        <f>E18^2</f>
        <v>0.0010479434220687328</v>
      </c>
      <c r="G18" s="16"/>
      <c r="H18" s="16"/>
      <c r="I18" s="16"/>
      <c r="J18" s="16"/>
      <c r="K18" s="16"/>
    </row>
    <row r="19" spans="1:6" ht="15">
      <c r="A19" s="5"/>
      <c r="B19" s="7"/>
      <c r="C19" s="8"/>
      <c r="D19" s="7"/>
      <c r="E19" s="7"/>
      <c r="F19" s="7"/>
    </row>
    <row r="20" spans="1:6" ht="15">
      <c r="A20" s="5"/>
      <c r="B20" s="5" t="s">
        <v>18</v>
      </c>
      <c r="C20" s="5" t="s">
        <v>19</v>
      </c>
      <c r="D20" s="5" t="s">
        <v>20</v>
      </c>
      <c r="E20" s="5" t="s">
        <v>21</v>
      </c>
      <c r="F20" s="5" t="s">
        <v>14</v>
      </c>
    </row>
    <row r="21" spans="1:6" ht="15">
      <c r="A21" s="5"/>
      <c r="B21" s="8">
        <f>SUM(F15:F18)</f>
        <v>0.020132424326571828</v>
      </c>
      <c r="C21" s="8">
        <f>B21/3</f>
        <v>0.006710808108857276</v>
      </c>
      <c r="D21" s="31">
        <f>SQRT(C21/4)</f>
        <v>0.04095976107369669</v>
      </c>
      <c r="E21" s="8">
        <f>B21/4</f>
        <v>0.005033106081642957</v>
      </c>
      <c r="F21" s="8">
        <f>SQRT(E21)</f>
        <v>0.07094438724552463</v>
      </c>
    </row>
    <row r="22" spans="1:6" ht="15">
      <c r="A22" s="3"/>
      <c r="B22" s="16"/>
      <c r="C22" s="16"/>
      <c r="D22" s="16"/>
      <c r="E22" s="16"/>
      <c r="F22" s="16"/>
    </row>
    <row r="23" spans="1:6" ht="15">
      <c r="A23" s="5"/>
      <c r="B23" s="5" t="s">
        <v>0</v>
      </c>
      <c r="C23" s="5" t="s">
        <v>11</v>
      </c>
      <c r="D23" s="5" t="s">
        <v>13</v>
      </c>
      <c r="E23" s="5" t="s">
        <v>15</v>
      </c>
      <c r="F23" s="5" t="s">
        <v>16</v>
      </c>
    </row>
    <row r="24" spans="1:11" ht="15">
      <c r="A24" s="5" t="s">
        <v>6</v>
      </c>
      <c r="B24" s="7">
        <v>0.6116</v>
      </c>
      <c r="C24" s="8">
        <f>B24/C5</f>
        <v>0.608254599701641</v>
      </c>
      <c r="D24" s="8">
        <f>SUM(C24:C27)/4</f>
        <v>0.580183988065639</v>
      </c>
      <c r="E24" s="8">
        <f>C24-D24</f>
        <v>0.028070611636001996</v>
      </c>
      <c r="F24" s="8">
        <f>E24^2</f>
        <v>0.0007879592376192506</v>
      </c>
      <c r="G24" s="15"/>
      <c r="H24" s="16"/>
      <c r="I24" s="16"/>
      <c r="J24" s="16"/>
      <c r="K24" s="16"/>
    </row>
    <row r="25" spans="1:11" ht="15">
      <c r="A25" s="5" t="s">
        <v>7</v>
      </c>
      <c r="B25" s="7">
        <v>0.493</v>
      </c>
      <c r="C25" s="8">
        <f>B25/C5</f>
        <v>0.49030333167578316</v>
      </c>
      <c r="D25" s="7"/>
      <c r="E25" s="8">
        <f>C25-D24</f>
        <v>-0.08988065638985582</v>
      </c>
      <c r="F25" s="8">
        <f>E25^2</f>
        <v>0.00807853239307133</v>
      </c>
      <c r="G25" s="16"/>
      <c r="H25" s="16"/>
      <c r="I25" s="16"/>
      <c r="J25" s="16"/>
      <c r="K25" s="16"/>
    </row>
    <row r="26" spans="1:11" ht="15">
      <c r="A26" s="5" t="s">
        <v>8</v>
      </c>
      <c r="B26" s="30">
        <v>0.5774</v>
      </c>
      <c r="C26" s="8">
        <f>B26/C5</f>
        <v>0.574241670810542</v>
      </c>
      <c r="D26" s="7"/>
      <c r="E26" s="8">
        <f>C26-D24</f>
        <v>-0.005942317255096974</v>
      </c>
      <c r="F26" s="8">
        <f>E26^2</f>
        <v>3.531113436022323E-05</v>
      </c>
      <c r="G26" s="16"/>
      <c r="H26" s="16"/>
      <c r="I26" s="16"/>
      <c r="J26" s="16"/>
      <c r="K26" s="16"/>
    </row>
    <row r="27" spans="1:11" ht="15">
      <c r="A27" s="5" t="s">
        <v>9</v>
      </c>
      <c r="B27" s="7">
        <v>0.6515</v>
      </c>
      <c r="C27" s="8">
        <f>B27/C5</f>
        <v>0.6479363500745897</v>
      </c>
      <c r="D27" s="7"/>
      <c r="E27" s="8">
        <f>C27-D24</f>
        <v>0.06775236200895074</v>
      </c>
      <c r="F27" s="8">
        <f>E27^2</f>
        <v>0.004590382557791911</v>
      </c>
      <c r="G27" s="16"/>
      <c r="H27" s="16"/>
      <c r="I27" s="16"/>
      <c r="J27" s="16"/>
      <c r="K27" s="16"/>
    </row>
    <row r="28" spans="1:6" ht="15">
      <c r="A28" s="25"/>
      <c r="B28" s="7"/>
      <c r="C28" s="8"/>
      <c r="D28" s="7"/>
      <c r="E28" s="7"/>
      <c r="F28" s="7"/>
    </row>
    <row r="29" spans="1:6" ht="15">
      <c r="A29" s="25"/>
      <c r="B29" s="5" t="s">
        <v>18</v>
      </c>
      <c r="C29" s="5" t="s">
        <v>19</v>
      </c>
      <c r="D29" s="5" t="s">
        <v>20</v>
      </c>
      <c r="E29" s="5" t="s">
        <v>21</v>
      </c>
      <c r="F29" s="5" t="s">
        <v>14</v>
      </c>
    </row>
    <row r="30" spans="1:6" ht="15">
      <c r="A30" s="25"/>
      <c r="B30" s="8">
        <f>SUM(F24:F27)</f>
        <v>0.013492185322842715</v>
      </c>
      <c r="C30" s="8">
        <f>B30/3</f>
        <v>0.004497395107614238</v>
      </c>
      <c r="D30" s="8">
        <f>SQRT(C30/4)</f>
        <v>0.033531310396457216</v>
      </c>
      <c r="E30" s="8">
        <f>B30/4</f>
        <v>0.0033730463307106787</v>
      </c>
      <c r="F30" s="8">
        <f>SQRT(E30)</f>
        <v>0.058077933251026406</v>
      </c>
    </row>
    <row r="31" spans="1:3" ht="15">
      <c r="A31" s="1"/>
      <c r="C31" s="2"/>
    </row>
    <row r="32" spans="1:6" ht="15">
      <c r="A32" s="7"/>
      <c r="B32" s="9" t="s">
        <v>10</v>
      </c>
      <c r="C32" s="9" t="s">
        <v>20</v>
      </c>
      <c r="D32" s="10" t="s">
        <v>14</v>
      </c>
      <c r="E32" s="11"/>
      <c r="F32" s="13" t="s">
        <v>23</v>
      </c>
    </row>
    <row r="33" spans="1:6" ht="15">
      <c r="A33" s="12" t="s">
        <v>17</v>
      </c>
      <c r="B33" s="8">
        <f>D15</f>
        <v>0.7312282446544007</v>
      </c>
      <c r="C33" s="8">
        <f>D21</f>
        <v>0.04095976107369669</v>
      </c>
      <c r="D33" s="8">
        <f>F21</f>
        <v>0.07094438724552463</v>
      </c>
      <c r="E33" s="7"/>
      <c r="F33" s="8">
        <f>SQRT(D33^2/3)</f>
        <v>0.04095976107369669</v>
      </c>
    </row>
    <row r="34" spans="1:6" ht="15">
      <c r="A34" s="5" t="s">
        <v>22</v>
      </c>
      <c r="B34" s="8">
        <f>D24</f>
        <v>0.580183988065639</v>
      </c>
      <c r="C34" s="8">
        <f>D30</f>
        <v>0.033531310396457216</v>
      </c>
      <c r="D34" s="8">
        <f>F30</f>
        <v>0.058077933251026406</v>
      </c>
      <c r="E34" s="7"/>
      <c r="F34" s="8">
        <f>SQRT(D34^2/3)</f>
        <v>0.033531310396457216</v>
      </c>
    </row>
    <row r="36" spans="1:4" ht="15">
      <c r="A36" s="8">
        <f>STDEVPA(C15:C18)</f>
        <v>0.07094438724552463</v>
      </c>
      <c r="B36" s="7"/>
      <c r="C36" s="34" t="s">
        <v>26</v>
      </c>
      <c r="D36" s="35"/>
    </row>
    <row r="37" spans="1:4" ht="15">
      <c r="A37" s="8">
        <f>STDEVPA(C24:C27)</f>
        <v>0.058077933251026406</v>
      </c>
      <c r="B37" s="7"/>
      <c r="C37" s="34" t="s">
        <v>27</v>
      </c>
      <c r="D37" s="35"/>
    </row>
  </sheetData>
  <sheetProtection/>
  <mergeCells count="2">
    <mergeCell ref="C36:D36"/>
    <mergeCell ref="C37:D37"/>
  </mergeCells>
  <printOptions/>
  <pageMargins left="0.5" right="0.5" top="0.5" bottom="0.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Truong</dc:creator>
  <cp:keywords/>
  <dc:description/>
  <cp:lastModifiedBy>James Bidlack</cp:lastModifiedBy>
  <cp:lastPrinted>2017-02-02T00:44:48Z</cp:lastPrinted>
  <dcterms:created xsi:type="dcterms:W3CDTF">2014-02-09T04:08:27Z</dcterms:created>
  <dcterms:modified xsi:type="dcterms:W3CDTF">2019-02-06T22:22:13Z</dcterms:modified>
  <cp:category/>
  <cp:version/>
  <cp:contentType/>
  <cp:contentStatus/>
</cp:coreProperties>
</file>