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<sst xmlns="http://schemas.openxmlformats.org/spreadsheetml/2006/main" count="42" uniqueCount="29">
  <si>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</si>
  <si>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</si>
  <si>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</si>
  <si>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</si>
  <si>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</si>
  <si>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</si>
  <si>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</si>
  <si>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</si>
  <si>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</si>
  <si>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</si>
  <si>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</si>
  <si>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</si>
  <si>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</si>
  <si>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</si>
  <si>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</si>
  <si>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</si>
  <si>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</si>
  <si>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</si>
  <si>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</si>
  <si>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</si>
  <si>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</si>
  <si>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</si>
  <si>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</si>
  <si>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</si>
  <si>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</si>
  <si>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</si>
  <si>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t>FOR PLANT PHYSIOLOGY - SPRING 2017</t>
  </si>
  <si>
    <r>
      <t xml:space="preserve">Red = 0.3039 </t>
    </r>
    <r>
      <rPr>
        <sz val="11"/>
        <color indexed="8"/>
        <rFont val="Calibri"/>
        <family val="2"/>
      </rPr>
      <t>± 0.0056</t>
    </r>
  </si>
  <si>
    <r>
      <t xml:space="preserve">White = 0.4649 </t>
    </r>
    <r>
      <rPr>
        <sz val="11"/>
        <color indexed="8"/>
        <rFont val="Calibri"/>
        <family val="2"/>
      </rPr>
      <t>± 0.0353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</si>
</sst>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225"/>
          <c:y val="0.8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-0.03225"/>
          <c:w val="0.788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23702060"/>
        <c:axId val="11991949"/>
      </c:scatterChart>
      <c:val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 val="autoZero"/>
        <c:crossBetween val="midCat"/>
        <c:dispUnits/>
      </c:valAx>
      <c:valAx>
        <c:axId val="11991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75"/>
          <c:y val="0.29725"/>
          <c:w val="0.19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133350</xdr:rowOff>
    </xdr:from>
    <xdr:to>
      <xdr:col>6</xdr:col>
      <xdr:colOff>981075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3486150" y="514350"/>
        <a:ext cx="4200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ht="15">
      <c r="A1" s="26" t="s">
        <v>24</v>
      </c>
      <c r="B1" t="s">
        <v>25</v>
      </c>
    </row>
    <row r="2" ht="15">
      <c r="A2" s="27" t="s">
        <v>26</v>
      </c>
    </row>
    <row r="3" ht="15">
      <c r="A3" s="27"/>
    </row>
    <row r="4" spans="1:8" ht="15">
      <c r="A4" s="4" t="s">
        <v>10</v>
      </c>
      <c r="B4" s="4" t="s">
        <v>0</v>
      </c>
      <c r="C4" s="5" t="s">
        <v>1</v>
      </c>
      <c r="D4" s="17"/>
      <c r="E4" s="18"/>
      <c r="F4" s="14"/>
      <c r="G4" s="14"/>
      <c r="H4" s="3"/>
    </row>
    <row r="5" spans="1:7" ht="15">
      <c r="A5" s="28">
        <v>0</v>
      </c>
      <c r="B5" s="6">
        <v>0.04</v>
      </c>
      <c r="C5" s="33">
        <v>1.2101</v>
      </c>
      <c r="D5" s="19"/>
      <c r="E5" s="20"/>
      <c r="F5" s="20"/>
      <c r="G5" s="21"/>
    </row>
    <row r="6" spans="1:7" ht="15">
      <c r="A6" s="29">
        <v>0.03375</v>
      </c>
      <c r="B6" s="6">
        <v>0.0608</v>
      </c>
      <c r="C6" s="4"/>
      <c r="D6" s="22"/>
      <c r="E6" s="21"/>
      <c r="F6" s="21"/>
      <c r="G6" s="21"/>
    </row>
    <row r="7" spans="1:7" ht="15">
      <c r="A7" s="28">
        <v>0.0675</v>
      </c>
      <c r="B7" s="6">
        <v>0.1036</v>
      </c>
      <c r="C7" s="4"/>
      <c r="D7" s="23"/>
      <c r="E7" s="21"/>
      <c r="F7" s="21"/>
      <c r="G7" s="21"/>
    </row>
    <row r="8" spans="1:7" ht="15">
      <c r="A8" s="28">
        <v>0.125</v>
      </c>
      <c r="B8" s="6">
        <v>0.2129</v>
      </c>
      <c r="C8" s="4"/>
      <c r="D8" s="23"/>
      <c r="E8" s="21"/>
      <c r="F8" s="21"/>
      <c r="G8" s="21"/>
    </row>
    <row r="9" spans="1:7" ht="15">
      <c r="A9" s="28">
        <v>0.25</v>
      </c>
      <c r="B9" s="6">
        <v>0.3582</v>
      </c>
      <c r="C9" s="4"/>
      <c r="D9" s="24"/>
      <c r="E9" s="21"/>
      <c r="F9" s="21"/>
      <c r="G9" s="21"/>
    </row>
    <row r="10" spans="1:7" ht="15">
      <c r="A10" s="28">
        <v>0.5</v>
      </c>
      <c r="B10" s="6">
        <v>0.6432</v>
      </c>
      <c r="C10" s="4"/>
      <c r="D10" s="24"/>
      <c r="E10" s="21"/>
      <c r="F10" s="21"/>
      <c r="G10" s="21"/>
    </row>
    <row r="11" spans="1:7" ht="15">
      <c r="A11" s="28">
        <v>1</v>
      </c>
      <c r="B11" s="6">
        <v>1.1672</v>
      </c>
      <c r="C11" s="4"/>
      <c r="D11" s="19"/>
      <c r="E11" s="21"/>
      <c r="F11" s="21"/>
      <c r="G11" s="21"/>
    </row>
    <row r="14" spans="1:11" ht="15">
      <c r="A14" s="7"/>
      <c r="B14" s="5" t="s">
        <v>0</v>
      </c>
      <c r="C14" s="5" t="s">
        <v>11</v>
      </c>
      <c r="D14" s="5" t="s">
        <v>12</v>
      </c>
      <c r="E14" s="5" t="s">
        <v>15</v>
      </c>
      <c r="F14" s="5" t="s">
        <v>16</v>
      </c>
      <c r="G14" s="14"/>
      <c r="H14" s="14"/>
      <c r="I14" s="14"/>
      <c r="J14" s="14"/>
      <c r="K14" s="14"/>
    </row>
    <row r="15" spans="1:11" ht="15">
      <c r="A15" s="5" t="s">
        <v>2</v>
      </c>
      <c r="B15" s="31">
        <v>0.3779</v>
      </c>
      <c r="C15" s="32">
        <f>B15/C5</f>
        <v>0.31228824064126937</v>
      </c>
      <c r="D15" s="8">
        <f>SUM(C15:C18)/4</f>
        <v>0.30387984464093876</v>
      </c>
      <c r="E15" s="8">
        <f>C15-D15</f>
        <v>0.008408396000330609</v>
      </c>
      <c r="F15" s="8">
        <f>E15^2</f>
        <v>7.070112329837578E-05</v>
      </c>
      <c r="G15" s="15"/>
      <c r="H15" s="16"/>
      <c r="I15" s="16"/>
      <c r="J15" s="16"/>
      <c r="K15" s="16"/>
    </row>
    <row r="16" spans="1:11" ht="15">
      <c r="A16" s="5" t="s">
        <v>3</v>
      </c>
      <c r="B16" s="31">
        <v>0.3681</v>
      </c>
      <c r="C16" s="8">
        <f>B16/C5</f>
        <v>0.3041897363854227</v>
      </c>
      <c r="D16" s="7"/>
      <c r="E16" s="8">
        <f>C16-D15</f>
        <v>0.00030989174448392554</v>
      </c>
      <c r="F16" s="8">
        <f>E16^2</f>
        <v>9.603289329929059E-08</v>
      </c>
      <c r="G16" s="16"/>
      <c r="H16" s="16"/>
      <c r="I16" s="16"/>
      <c r="J16" s="16"/>
      <c r="K16" s="16"/>
    </row>
    <row r="17" spans="1:11" ht="15">
      <c r="A17" s="5" t="s">
        <v>4</v>
      </c>
      <c r="B17" s="31">
        <v>0.3765</v>
      </c>
      <c r="C17" s="8">
        <f>B17/C5</f>
        <v>0.3111313114618627</v>
      </c>
      <c r="D17" s="7"/>
      <c r="E17" s="8">
        <f>C17-D15</f>
        <v>0.007251466820923924</v>
      </c>
      <c r="F17" s="8">
        <f>E17^2</f>
        <v>5.258377105496052E-05</v>
      </c>
      <c r="G17" s="16"/>
      <c r="H17" s="16"/>
      <c r="I17" s="16"/>
      <c r="J17" s="16"/>
      <c r="K17" s="16"/>
    </row>
    <row r="18" spans="1:11" ht="15">
      <c r="A18" s="5" t="s">
        <v>5</v>
      </c>
      <c r="B18" s="31">
        <v>0.3484</v>
      </c>
      <c r="C18" s="8">
        <f>B18/C5</f>
        <v>0.2879100900752004</v>
      </c>
      <c r="D18" s="7"/>
      <c r="E18" s="8">
        <f>C18-D15</f>
        <v>-0.015969754565738348</v>
      </c>
      <c r="F18" s="8">
        <f>E18^2</f>
        <v>0.0002550330608899208</v>
      </c>
      <c r="G18" s="16"/>
      <c r="H18" s="16"/>
      <c r="I18" s="16"/>
      <c r="J18" s="16"/>
      <c r="K18" s="16"/>
    </row>
    <row r="19" spans="1:6" ht="15">
      <c r="A19" s="5"/>
      <c r="B19" s="7"/>
      <c r="C19" s="8"/>
      <c r="D19" s="7"/>
      <c r="E19" s="7"/>
      <c r="F19" s="7"/>
    </row>
    <row r="20" spans="1:6" ht="15">
      <c r="A20" s="5"/>
      <c r="B20" s="5" t="s">
        <v>18</v>
      </c>
      <c r="C20" s="5" t="s">
        <v>19</v>
      </c>
      <c r="D20" s="5" t="s">
        <v>20</v>
      </c>
      <c r="E20" s="5" t="s">
        <v>21</v>
      </c>
      <c r="F20" s="5" t="s">
        <v>14</v>
      </c>
    </row>
    <row r="21" spans="1:6" ht="15">
      <c r="A21" s="5"/>
      <c r="B21" s="8">
        <f>SUM(F15:F18)</f>
        <v>0.0003784139881365564</v>
      </c>
      <c r="C21" s="8">
        <f>B21/3</f>
        <v>0.00012613799604551878</v>
      </c>
      <c r="D21" s="31">
        <f>SQRT(C21/4)</f>
        <v>0.005615558655323591</v>
      </c>
      <c r="E21" s="8">
        <f>B21/4</f>
        <v>9.46034970341391E-05</v>
      </c>
      <c r="F21" s="8">
        <f>SQRT(E21)</f>
        <v>0.009726432903903624</v>
      </c>
    </row>
    <row r="22" spans="1:6" ht="15">
      <c r="A22" s="3"/>
      <c r="B22" s="16"/>
      <c r="C22" s="16"/>
      <c r="D22" s="16"/>
      <c r="E22" s="16"/>
      <c r="F22" s="16"/>
    </row>
    <row r="23" spans="1:6" ht="15">
      <c r="A23" s="5"/>
      <c r="B23" s="5" t="s">
        <v>0</v>
      </c>
      <c r="C23" s="5" t="s">
        <v>11</v>
      </c>
      <c r="D23" s="5" t="s">
        <v>13</v>
      </c>
      <c r="E23" s="5" t="s">
        <v>15</v>
      </c>
      <c r="F23" s="5" t="s">
        <v>16</v>
      </c>
    </row>
    <row r="24" spans="1:11" ht="15">
      <c r="A24" s="5" t="s">
        <v>6</v>
      </c>
      <c r="B24" s="7">
        <v>0.6431</v>
      </c>
      <c r="C24" s="8">
        <f>B24/C5</f>
        <v>0.5314436823403025</v>
      </c>
      <c r="D24" s="8">
        <f>SUM(C24:C27)/4</f>
        <v>0.4649409139740517</v>
      </c>
      <c r="E24" s="8">
        <f>C24-D24</f>
        <v>0.0665027683662508</v>
      </c>
      <c r="F24" s="8">
        <f>E24^2</f>
        <v>0.0044226182003752074</v>
      </c>
      <c r="G24" s="15"/>
      <c r="H24" s="16"/>
      <c r="I24" s="16"/>
      <c r="J24" s="16"/>
      <c r="K24" s="16"/>
    </row>
    <row r="25" spans="1:11" ht="15">
      <c r="A25" s="5" t="s">
        <v>7</v>
      </c>
      <c r="B25" s="7">
        <v>0.6285</v>
      </c>
      <c r="C25" s="8">
        <f>B25/C5</f>
        <v>0.5193785637550615</v>
      </c>
      <c r="D25" s="7"/>
      <c r="E25" s="8">
        <f>C25-D24</f>
        <v>0.054437649781009845</v>
      </c>
      <c r="F25" s="8">
        <f>E25^2</f>
        <v>0.0029634577136798813</v>
      </c>
      <c r="G25" s="16"/>
      <c r="H25" s="16"/>
      <c r="I25" s="16"/>
      <c r="J25" s="16"/>
      <c r="K25" s="16"/>
    </row>
    <row r="26" spans="1:11" ht="15">
      <c r="A26" s="5" t="s">
        <v>8</v>
      </c>
      <c r="B26" s="30">
        <v>0.475</v>
      </c>
      <c r="C26" s="8">
        <f>B26/C5</f>
        <v>0.39252954301297416</v>
      </c>
      <c r="D26" s="7"/>
      <c r="E26" s="8">
        <f>C26-D24</f>
        <v>-0.07241137096107753</v>
      </c>
      <c r="F26" s="8">
        <f>E26^2</f>
        <v>0.005243406644462782</v>
      </c>
      <c r="G26" s="16"/>
      <c r="H26" s="16"/>
      <c r="I26" s="16"/>
      <c r="J26" s="16"/>
      <c r="K26" s="16"/>
    </row>
    <row r="27" spans="1:11" ht="15">
      <c r="A27" s="5" t="s">
        <v>9</v>
      </c>
      <c r="B27" s="7">
        <v>0.5039</v>
      </c>
      <c r="C27" s="8">
        <f>B27/C5</f>
        <v>0.4164118667878688</v>
      </c>
      <c r="D27" s="7"/>
      <c r="E27" s="8">
        <f>C27-D24</f>
        <v>-0.048529047186182894</v>
      </c>
      <c r="F27" s="8">
        <f>E27^2</f>
        <v>0.0023550684207987657</v>
      </c>
      <c r="G27" s="16"/>
      <c r="H27" s="16"/>
      <c r="I27" s="16"/>
      <c r="J27" s="16"/>
      <c r="K27" s="16"/>
    </row>
    <row r="28" spans="1:6" ht="15">
      <c r="A28" s="25"/>
      <c r="B28" s="7"/>
      <c r="C28" s="8"/>
      <c r="D28" s="7"/>
      <c r="E28" s="7"/>
      <c r="F28" s="7"/>
    </row>
    <row r="29" spans="1:6" ht="15">
      <c r="A29" s="25"/>
      <c r="B29" s="5" t="s">
        <v>18</v>
      </c>
      <c r="C29" s="5" t="s">
        <v>19</v>
      </c>
      <c r="D29" s="5" t="s">
        <v>20</v>
      </c>
      <c r="E29" s="5" t="s">
        <v>21</v>
      </c>
      <c r="F29" s="5" t="s">
        <v>14</v>
      </c>
    </row>
    <row r="30" spans="1:6" ht="15">
      <c r="A30" s="25"/>
      <c r="B30" s="8">
        <f>SUM(F24:F27)</f>
        <v>0.014984550979316637</v>
      </c>
      <c r="C30" s="8">
        <f>B30/3</f>
        <v>0.004994850326438879</v>
      </c>
      <c r="D30" s="8">
        <f>SQRT(C30/4)</f>
        <v>0.0353371275234663</v>
      </c>
      <c r="E30" s="8">
        <f>B30/4</f>
        <v>0.0037461377448291594</v>
      </c>
      <c r="F30" s="8">
        <f>SQRT(E30)</f>
        <v>0.06120570026418421</v>
      </c>
    </row>
    <row r="31" spans="1:3" ht="15">
      <c r="A31" s="1"/>
      <c r="C31" s="2"/>
    </row>
    <row r="32" spans="1:6" ht="15">
      <c r="A32" s="7"/>
      <c r="B32" s="9" t="s">
        <v>10</v>
      </c>
      <c r="C32" s="9" t="s">
        <v>20</v>
      </c>
      <c r="D32" s="10" t="s">
        <v>14</v>
      </c>
      <c r="E32" s="11"/>
      <c r="F32" s="13" t="s">
        <v>23</v>
      </c>
    </row>
    <row r="33" spans="1:6" ht="15">
      <c r="A33" s="12" t="s">
        <v>17</v>
      </c>
      <c r="B33" s="8">
        <f>D15</f>
        <v>0.30387984464093876</v>
      </c>
      <c r="C33" s="8">
        <f>D21</f>
        <v>0.005615558655323591</v>
      </c>
      <c r="D33" s="8">
        <f>F21</f>
        <v>0.009726432903903624</v>
      </c>
      <c r="E33" s="7"/>
      <c r="F33" s="8">
        <f>SQRT(D33^2/3)</f>
        <v>0.005615558655323591</v>
      </c>
    </row>
    <row r="34" spans="1:6" ht="15">
      <c r="A34" s="5" t="s">
        <v>22</v>
      </c>
      <c r="B34" s="8">
        <f>D24</f>
        <v>0.4649409139740517</v>
      </c>
      <c r="C34" s="8">
        <f>D30</f>
        <v>0.0353371275234663</v>
      </c>
      <c r="D34" s="8">
        <f>F30</f>
        <v>0.06120570026418421</v>
      </c>
      <c r="E34" s="7"/>
      <c r="F34" s="8">
        <f>SQRT(D34^2/3)</f>
        <v>0.0353371275234663</v>
      </c>
    </row>
    <row r="36" spans="1:4" ht="15">
      <c r="A36" s="8">
        <f>STDEVPA(C15:C18)</f>
        <v>0.009726432903903624</v>
      </c>
      <c r="B36" s="7"/>
      <c r="C36" s="34" t="s">
        <v>27</v>
      </c>
      <c r="D36" s="35"/>
    </row>
    <row r="37" spans="1:4" ht="15">
      <c r="A37" s="8">
        <f>STDEVPA(C24:C27)</f>
        <v>0.06120570026418461</v>
      </c>
      <c r="B37" s="7"/>
      <c r="C37" s="34" t="s">
        <v>28</v>
      </c>
      <c r="D37" s="35"/>
    </row>
  </sheetData>
  <sheetProtection/>
  <mergeCells count="2">
    <mergeCell ref="C36:D36"/>
    <mergeCell ref="C37:D37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2017-02-02T00:44:48Z</cp:lastPrinted>
  <dcterms:created xsi:type="dcterms:W3CDTF">2014-02-09T04:08:27Z</dcterms:created>
  <dcterms:modified xsi:type="dcterms:W3CDTF">2017-02-02T22:31:39Z</dcterms:modified>
  <cp:category/>
  <cp:version/>
  <cp:contentType/>
  <cp:contentStatus/>
</cp:coreProperties>
</file>